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Budget" sheetId="1" r:id="rId1"/>
    <sheet name="Notes" sheetId="2" r:id="rId2"/>
    <sheet name="Allocated reserves" sheetId="3" r:id="rId3"/>
  </sheets>
  <definedNames>
    <definedName name="_xlnm.Print_Area" localSheetId="0">'Budget'!$A$1:$J$129</definedName>
  </definedNames>
  <calcPr fullCalcOnLoad="1"/>
</workbook>
</file>

<file path=xl/sharedStrings.xml><?xml version="1.0" encoding="utf-8"?>
<sst xmlns="http://schemas.openxmlformats.org/spreadsheetml/2006/main" count="191" uniqueCount="161">
  <si>
    <t>Precept</t>
  </si>
  <si>
    <t>Cost Centre</t>
  </si>
  <si>
    <t>Clerks Salary</t>
  </si>
  <si>
    <t>Clerks expenses</t>
  </si>
  <si>
    <t>Incidental costs</t>
  </si>
  <si>
    <t>Hire of Hall</t>
  </si>
  <si>
    <t>Audit fee</t>
  </si>
  <si>
    <t>Insurance</t>
  </si>
  <si>
    <t>Photocopies</t>
  </si>
  <si>
    <t>Elections</t>
  </si>
  <si>
    <t>Bank Charges</t>
  </si>
  <si>
    <t>Website Costs</t>
  </si>
  <si>
    <t>General Contingencies</t>
  </si>
  <si>
    <t>Grass Cutting - Burial Ground</t>
  </si>
  <si>
    <t>General maintenance - Burial Ground</t>
  </si>
  <si>
    <t>Grass Cutting - Allotments</t>
  </si>
  <si>
    <t>Grass Cutting - Verges</t>
  </si>
  <si>
    <t xml:space="preserve">General maintenance </t>
  </si>
  <si>
    <t>Grass Cutting - Village Green</t>
  </si>
  <si>
    <t>Shipton Volunteers</t>
  </si>
  <si>
    <t>Membership subscriptions</t>
  </si>
  <si>
    <t>Mowing and Spiking</t>
  </si>
  <si>
    <t>Inspections</t>
  </si>
  <si>
    <t>General Maintenance</t>
  </si>
  <si>
    <t>Subsidy to NBH</t>
  </si>
  <si>
    <t>Playground Project</t>
  </si>
  <si>
    <t>Bank Interest</t>
  </si>
  <si>
    <t>Wayleaves</t>
  </si>
  <si>
    <t>Burial Fees</t>
  </si>
  <si>
    <t>Grass cutting grant</t>
  </si>
  <si>
    <t>General grants</t>
  </si>
  <si>
    <t>General Income</t>
  </si>
  <si>
    <t>Carol Service Collection</t>
  </si>
  <si>
    <t>Category</t>
  </si>
  <si>
    <t>Total</t>
  </si>
  <si>
    <t>Subscriptions   CC2</t>
  </si>
  <si>
    <t>General Admin CC1</t>
  </si>
  <si>
    <t>NBH  CC4</t>
  </si>
  <si>
    <t>Burial Grounds   CC5</t>
  </si>
  <si>
    <t>Allotments  CC6</t>
  </si>
  <si>
    <t>Recreation Ground  CC8</t>
  </si>
  <si>
    <t>Play Ground CC9</t>
  </si>
  <si>
    <t>Capital Projects  CC10</t>
  </si>
  <si>
    <t>Precept  CC20</t>
  </si>
  <si>
    <t xml:space="preserve">Library </t>
  </si>
  <si>
    <t xml:space="preserve"> Income  CC21</t>
  </si>
  <si>
    <t>Grass Cutting</t>
  </si>
  <si>
    <t>Reserve fund</t>
  </si>
  <si>
    <t>Training</t>
  </si>
  <si>
    <t>Hedges</t>
  </si>
  <si>
    <t>Council Tax Grant</t>
  </si>
  <si>
    <t>TOTAL INCOME</t>
  </si>
  <si>
    <t>Total Income</t>
  </si>
  <si>
    <t>Allotments</t>
  </si>
  <si>
    <t>Annual tree maintenance</t>
  </si>
  <si>
    <t>Tithe</t>
  </si>
  <si>
    <t>Play Ground Routine Maintenance</t>
  </si>
  <si>
    <t>External Contractors for one off projects</t>
  </si>
  <si>
    <t>Bin contract</t>
  </si>
  <si>
    <t>Total expenditure</t>
  </si>
  <si>
    <t>Budget</t>
  </si>
  <si>
    <t>Parish Maintenance CC7</t>
  </si>
  <si>
    <t>Sinnels Field grass grant</t>
  </si>
  <si>
    <t>2019-20</t>
  </si>
  <si>
    <t xml:space="preserve">Pension </t>
  </si>
  <si>
    <t>Notes</t>
  </si>
  <si>
    <t>WWG</t>
  </si>
  <si>
    <t>Cotswold Line Sub</t>
  </si>
  <si>
    <t>Lady Reade Trust</t>
  </si>
  <si>
    <t>British Legion</t>
  </si>
  <si>
    <t>Note 2</t>
  </si>
  <si>
    <t>Membership Subscriptions:</t>
  </si>
  <si>
    <t>OALC</t>
  </si>
  <si>
    <t>Community Bus (WOCT/Villager)</t>
  </si>
  <si>
    <t>SLCC</t>
  </si>
  <si>
    <t>Dog poo bin contract</t>
  </si>
  <si>
    <t>Sinking fund -repairs</t>
  </si>
  <si>
    <t>Allocated reserves:</t>
  </si>
  <si>
    <t>General maintenance contractors</t>
  </si>
  <si>
    <t>Skate park donation</t>
  </si>
  <si>
    <t>Boulders at playground - replacement</t>
  </si>
  <si>
    <t>Total allocated reserves</t>
  </si>
  <si>
    <t>Total unallocated reserves</t>
  </si>
  <si>
    <t>2020-21</t>
  </si>
  <si>
    <t>Note 3</t>
  </si>
  <si>
    <t>General maintenance Allot (incl Water)</t>
  </si>
  <si>
    <t>Other</t>
  </si>
  <si>
    <t>Allotment grass cutting:</t>
  </si>
  <si>
    <t>Income</t>
  </si>
  <si>
    <t>Total Expenditure</t>
  </si>
  <si>
    <t>Donations &amp;GPC/137</t>
  </si>
  <si>
    <t>Shipton Fair</t>
  </si>
  <si>
    <t>Materials</t>
  </si>
  <si>
    <t>Signs</t>
  </si>
  <si>
    <t>Prizes</t>
  </si>
  <si>
    <t>Misc</t>
  </si>
  <si>
    <t>Donations</t>
  </si>
  <si>
    <t>Note 4</t>
  </si>
  <si>
    <t>Burial Ground</t>
  </si>
  <si>
    <t>Verges</t>
  </si>
  <si>
    <t>Village Green</t>
  </si>
  <si>
    <t>Rec Ground</t>
  </si>
  <si>
    <t>Playground</t>
  </si>
  <si>
    <t>Grass cutting contract:</t>
  </si>
  <si>
    <t>APM expenses</t>
  </si>
  <si>
    <t>Microsoft Office</t>
  </si>
  <si>
    <t xml:space="preserve">Scribe 2000 </t>
  </si>
  <si>
    <t>Parish Online Mapping</t>
  </si>
  <si>
    <t xml:space="preserve">IT </t>
  </si>
  <si>
    <t>Antivirus software</t>
  </si>
  <si>
    <t>Note 5</t>
  </si>
  <si>
    <r>
      <t>N</t>
    </r>
    <r>
      <rPr>
        <b/>
        <sz val="11"/>
        <color indexed="8"/>
        <rFont val="Calibri"/>
        <family val="2"/>
      </rPr>
      <t>ote 1</t>
    </r>
  </si>
  <si>
    <t>Surplus/Deficit</t>
  </si>
  <si>
    <t>Reserves</t>
  </si>
  <si>
    <t>Playground:</t>
  </si>
  <si>
    <t>Note 6</t>
  </si>
  <si>
    <t>Legal Contingency</t>
  </si>
  <si>
    <t>Environmental responsibility</t>
  </si>
  <si>
    <t>Budget 2021-22</t>
  </si>
  <si>
    <t>2021-22</t>
  </si>
  <si>
    <t xml:space="preserve">Capital project </t>
  </si>
  <si>
    <t>Allotment project</t>
  </si>
  <si>
    <t xml:space="preserve">Allotments </t>
  </si>
  <si>
    <t>Path/tunnel (playground)</t>
  </si>
  <si>
    <t>Container</t>
  </si>
  <si>
    <t>Local organisations</t>
  </si>
  <si>
    <t>6 cuts to 2 sides</t>
  </si>
  <si>
    <t>4 cuts orchard</t>
  </si>
  <si>
    <t>Hedges (NBH) incl TC boundary</t>
  </si>
  <si>
    <t xml:space="preserve">Sinking fund </t>
  </si>
  <si>
    <t>maintenance:</t>
  </si>
  <si>
    <t>bark</t>
  </si>
  <si>
    <t>repairs</t>
  </si>
  <si>
    <t>gardening</t>
  </si>
  <si>
    <t>ROSPA</t>
  </si>
  <si>
    <t>grass cutting</t>
  </si>
  <si>
    <t xml:space="preserve"> maintenance (see below)</t>
  </si>
  <si>
    <t>Defibs</t>
  </si>
  <si>
    <t>Tree survey</t>
  </si>
  <si>
    <t>Cricket club wall repair</t>
  </si>
  <si>
    <t>Other organsations</t>
  </si>
  <si>
    <t>Donations:</t>
  </si>
  <si>
    <t>Library</t>
  </si>
  <si>
    <t>Community bus</t>
  </si>
  <si>
    <t>Volunteers:</t>
  </si>
  <si>
    <t>Skips for vegetation x2</t>
  </si>
  <si>
    <t xml:space="preserve">Refreshments </t>
  </si>
  <si>
    <t xml:space="preserve">Weed remover </t>
  </si>
  <si>
    <t>Oil, hard brushes, brushes (benches)</t>
  </si>
  <si>
    <t>Bin bags/sponges</t>
  </si>
  <si>
    <t>New strimmer (orchard/allotment)</t>
  </si>
  <si>
    <t>New long handled hedge cutter</t>
  </si>
  <si>
    <t>see note</t>
  </si>
  <si>
    <t>Lady Reade Educational Charity</t>
  </si>
  <si>
    <t>Tree planting/maintenance</t>
  </si>
  <si>
    <t>Bank balance at 1 June 2021</t>
  </si>
  <si>
    <t>Allotment deposit</t>
  </si>
  <si>
    <t>Public Art project</t>
  </si>
  <si>
    <t>Turf for playground</t>
  </si>
  <si>
    <t>Playground 106</t>
  </si>
  <si>
    <t>move to 2022-23 budget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</si>
</sst>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color indexed="4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2"/>
      <color theme="4"/>
      <name val="Calibri"/>
      <family val="2"/>
    </font>
    <font>
      <b/>
      <u val="single"/>
      <sz val="12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7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4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23" fillId="0" borderId="0" xfId="0" applyNumberFormat="1" applyFont="1" applyAlignment="1">
      <alignment horizontal="left"/>
    </xf>
    <xf numFmtId="1" fontId="46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3" fillId="0" borderId="0" xfId="0" applyNumberFormat="1" applyFont="1" applyFill="1" applyAlignment="1">
      <alignment horizontal="left"/>
    </xf>
    <xf numFmtId="0" fontId="43" fillId="0" borderId="0" xfId="0" applyNumberFormat="1" applyFont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left"/>
    </xf>
    <xf numFmtId="1" fontId="48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2" fontId="4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51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3" fillId="0" borderId="0" xfId="0" applyNumberFormat="1" applyFont="1" applyAlignment="1">
      <alignment horizontal="left"/>
    </xf>
    <xf numFmtId="0" fontId="54" fillId="0" borderId="0" xfId="0" applyNumberFormat="1" applyFont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2" fontId="54" fillId="0" borderId="0" xfId="0" applyNumberFormat="1" applyFont="1" applyFill="1" applyBorder="1" applyAlignment="1">
      <alignment/>
    </xf>
    <xf numFmtId="0" fontId="5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3" fillId="0" borderId="10" xfId="0" applyNumberFormat="1" applyFont="1" applyBorder="1" applyAlignment="1">
      <alignment/>
    </xf>
    <xf numFmtId="0" fontId="4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" fontId="56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43" fillId="0" borderId="0" xfId="0" applyFont="1" applyBorder="1" applyAlignment="1">
      <alignment/>
    </xf>
    <xf numFmtId="10" fontId="44" fillId="0" borderId="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tabSelected="1" zoomScale="80" zoomScaleNormal="80" zoomScalePageLayoutView="0" workbookViewId="0" topLeftCell="A91">
      <selection activeCell="H21" sqref="H21"/>
    </sheetView>
  </sheetViews>
  <sheetFormatPr defaultColWidth="11.421875" defaultRowHeight="15"/>
  <cols>
    <col min="1" max="1" width="28.28125" style="5" customWidth="1"/>
    <col min="2" max="2" width="39.140625" style="1" customWidth="1"/>
    <col min="3" max="3" width="14.00390625" style="1" customWidth="1"/>
    <col min="4" max="4" width="10.00390625" style="1" customWidth="1"/>
    <col min="5" max="5" width="10.8515625" style="9" customWidth="1"/>
    <col min="6" max="7" width="11.421875" style="1" customWidth="1"/>
    <col min="8" max="8" width="24.57421875" style="1" customWidth="1"/>
    <col min="9" max="16384" width="11.421875" style="1" customWidth="1"/>
  </cols>
  <sheetData>
    <row r="1" spans="1:10" s="3" customFormat="1" ht="21">
      <c r="A1" s="23" t="s">
        <v>118</v>
      </c>
      <c r="B1" s="11"/>
      <c r="C1" s="11"/>
      <c r="D1" s="11"/>
      <c r="E1" s="8"/>
      <c r="F1" s="14"/>
      <c r="G1" s="13"/>
      <c r="H1" s="13"/>
      <c r="I1" s="13"/>
      <c r="J1" s="13"/>
    </row>
    <row r="2" spans="2:10" ht="14.25">
      <c r="B2" s="2"/>
      <c r="C2" s="37" t="s">
        <v>119</v>
      </c>
      <c r="D2" s="32" t="s">
        <v>83</v>
      </c>
      <c r="E2" s="32" t="s">
        <v>63</v>
      </c>
      <c r="F2" s="15"/>
      <c r="G2" s="12"/>
      <c r="H2" s="12"/>
      <c r="I2" s="12"/>
      <c r="J2" s="12"/>
    </row>
    <row r="3" spans="2:10" ht="14.25">
      <c r="B3" s="2"/>
      <c r="C3" s="2"/>
      <c r="D3" s="32"/>
      <c r="E3" s="31"/>
      <c r="F3" s="15"/>
      <c r="G3" s="12"/>
      <c r="H3" s="12"/>
      <c r="I3" s="12"/>
      <c r="J3" s="12"/>
    </row>
    <row r="4" spans="1:10" s="3" customFormat="1" ht="14.25">
      <c r="A4" s="5" t="s">
        <v>1</v>
      </c>
      <c r="B4" s="4" t="s">
        <v>33</v>
      </c>
      <c r="C4" s="4" t="s">
        <v>60</v>
      </c>
      <c r="D4" s="8" t="s">
        <v>60</v>
      </c>
      <c r="E4" s="41" t="s">
        <v>60</v>
      </c>
      <c r="F4" s="13"/>
      <c r="G4" s="57"/>
      <c r="H4" s="13"/>
      <c r="I4" s="8"/>
      <c r="J4" s="13"/>
    </row>
    <row r="5" spans="1:10" ht="14.25">
      <c r="A5" s="5" t="s">
        <v>36</v>
      </c>
      <c r="D5" s="9"/>
      <c r="E5" s="42"/>
      <c r="F5" s="15"/>
      <c r="G5" s="58"/>
      <c r="H5" s="12"/>
      <c r="I5" s="9"/>
      <c r="J5" s="12"/>
    </row>
    <row r="6" spans="2:10" ht="14.25">
      <c r="B6" s="1" t="s">
        <v>2</v>
      </c>
      <c r="C6" s="2">
        <v>8100</v>
      </c>
      <c r="D6" s="9">
        <v>8033</v>
      </c>
      <c r="E6" s="42">
        <v>7040</v>
      </c>
      <c r="F6" s="12"/>
      <c r="G6" s="58"/>
      <c r="H6" s="12"/>
      <c r="I6" s="9"/>
      <c r="J6" s="12"/>
    </row>
    <row r="7" spans="2:10" ht="14.25">
      <c r="B7" s="1" t="s">
        <v>3</v>
      </c>
      <c r="C7" s="2">
        <v>550</v>
      </c>
      <c r="D7" s="9">
        <v>550</v>
      </c>
      <c r="E7" s="42">
        <v>550</v>
      </c>
      <c r="F7" s="12"/>
      <c r="G7" s="58"/>
      <c r="H7" s="12"/>
      <c r="I7" s="9"/>
      <c r="J7" s="12"/>
    </row>
    <row r="8" spans="2:10" ht="14.25">
      <c r="B8" s="1" t="s">
        <v>64</v>
      </c>
      <c r="C8" s="2">
        <v>600</v>
      </c>
      <c r="D8" s="9">
        <v>550</v>
      </c>
      <c r="E8" s="42">
        <v>320</v>
      </c>
      <c r="F8" s="12"/>
      <c r="G8" s="58"/>
      <c r="H8" s="12"/>
      <c r="I8" s="9"/>
      <c r="J8" s="12"/>
    </row>
    <row r="9" spans="2:10" ht="14.25">
      <c r="B9" s="1" t="s">
        <v>4</v>
      </c>
      <c r="C9" s="2">
        <v>150</v>
      </c>
      <c r="D9" s="9">
        <v>200</v>
      </c>
      <c r="E9" s="42">
        <v>200</v>
      </c>
      <c r="F9" s="12"/>
      <c r="G9" s="58"/>
      <c r="H9" s="12"/>
      <c r="I9" s="9"/>
      <c r="J9" s="12"/>
    </row>
    <row r="10" spans="2:10" ht="14.25">
      <c r="B10" s="1" t="s">
        <v>5</v>
      </c>
      <c r="C10" s="2">
        <v>200</v>
      </c>
      <c r="D10" s="9">
        <v>200</v>
      </c>
      <c r="E10" s="42">
        <v>225</v>
      </c>
      <c r="F10" s="12"/>
      <c r="G10" s="58"/>
      <c r="H10" s="12"/>
      <c r="I10" s="9"/>
      <c r="J10" s="12"/>
    </row>
    <row r="11" spans="2:10" ht="14.25">
      <c r="B11" s="1" t="s">
        <v>48</v>
      </c>
      <c r="C11" s="2">
        <v>250</v>
      </c>
      <c r="D11" s="9">
        <v>500</v>
      </c>
      <c r="E11" s="42">
        <v>450</v>
      </c>
      <c r="F11" s="12"/>
      <c r="G11" s="58"/>
      <c r="H11" s="12"/>
      <c r="I11" s="9"/>
      <c r="J11" s="12"/>
    </row>
    <row r="12" spans="2:10" ht="14.25">
      <c r="B12" s="1" t="s">
        <v>6</v>
      </c>
      <c r="C12" s="2">
        <v>450</v>
      </c>
      <c r="D12" s="9">
        <v>450</v>
      </c>
      <c r="E12" s="42">
        <v>450</v>
      </c>
      <c r="F12" s="12"/>
      <c r="G12" s="58"/>
      <c r="H12" s="12"/>
      <c r="I12" s="9"/>
      <c r="J12" s="12"/>
    </row>
    <row r="13" spans="2:10" ht="14.25">
      <c r="B13" s="1" t="s">
        <v>7</v>
      </c>
      <c r="C13" s="2">
        <v>450</v>
      </c>
      <c r="D13" s="9">
        <v>490</v>
      </c>
      <c r="E13" s="42">
        <v>400</v>
      </c>
      <c r="F13" s="12"/>
      <c r="G13" s="58"/>
      <c r="H13" s="12"/>
      <c r="I13" s="9"/>
      <c r="J13" s="12"/>
    </row>
    <row r="14" spans="2:10" ht="14.25">
      <c r="B14" s="1" t="s">
        <v>108</v>
      </c>
      <c r="C14" s="2">
        <v>500</v>
      </c>
      <c r="D14" s="9">
        <v>600</v>
      </c>
      <c r="E14" s="42">
        <v>330</v>
      </c>
      <c r="F14" s="12" t="s">
        <v>152</v>
      </c>
      <c r="G14" s="58"/>
      <c r="H14" s="12"/>
      <c r="I14" s="9"/>
      <c r="J14" s="12"/>
    </row>
    <row r="15" spans="2:10" ht="14.25">
      <c r="B15" s="1" t="s">
        <v>12</v>
      </c>
      <c r="C15" s="2">
        <v>0</v>
      </c>
      <c r="D15" s="9">
        <v>100</v>
      </c>
      <c r="E15" s="42">
        <v>100</v>
      </c>
      <c r="F15" s="12"/>
      <c r="G15" s="58"/>
      <c r="H15" s="12"/>
      <c r="I15" s="9"/>
      <c r="J15" s="12"/>
    </row>
    <row r="16" spans="2:10" ht="14.25">
      <c r="B16" s="1" t="s">
        <v>8</v>
      </c>
      <c r="C16" s="2">
        <v>100</v>
      </c>
      <c r="D16" s="9">
        <v>100</v>
      </c>
      <c r="E16" s="42">
        <v>240</v>
      </c>
      <c r="F16" s="12"/>
      <c r="G16" s="58"/>
      <c r="H16" s="12"/>
      <c r="I16" s="9"/>
      <c r="J16" s="12"/>
    </row>
    <row r="17" spans="2:10" ht="14.25">
      <c r="B17" s="1" t="s">
        <v>9</v>
      </c>
      <c r="C17" s="2">
        <v>0</v>
      </c>
      <c r="D17" s="9">
        <v>0</v>
      </c>
      <c r="E17" s="42">
        <v>80</v>
      </c>
      <c r="F17" s="12"/>
      <c r="G17" s="58"/>
      <c r="H17" s="12"/>
      <c r="I17" s="9"/>
      <c r="J17" s="12"/>
    </row>
    <row r="18" spans="2:10" ht="14.25">
      <c r="B18" s="1" t="s">
        <v>10</v>
      </c>
      <c r="C18" s="2">
        <v>72</v>
      </c>
      <c r="D18" s="9">
        <v>72</v>
      </c>
      <c r="E18" s="42">
        <v>72</v>
      </c>
      <c r="F18" s="12"/>
      <c r="G18" s="58"/>
      <c r="H18" s="12"/>
      <c r="I18" s="9"/>
      <c r="J18" s="12"/>
    </row>
    <row r="19" spans="2:10" ht="14.25">
      <c r="B19" s="1" t="s">
        <v>11</v>
      </c>
      <c r="C19" s="2">
        <v>350</v>
      </c>
      <c r="D19" s="9">
        <v>320</v>
      </c>
      <c r="E19" s="42">
        <v>330</v>
      </c>
      <c r="G19" s="58"/>
      <c r="H19" s="12"/>
      <c r="I19" s="9"/>
      <c r="J19" s="12"/>
    </row>
    <row r="20" spans="2:10" ht="14.25">
      <c r="B20" s="1" t="s">
        <v>104</v>
      </c>
      <c r="C20" s="2">
        <v>150</v>
      </c>
      <c r="D20" s="9">
        <v>250</v>
      </c>
      <c r="F20" s="33"/>
      <c r="G20" s="58"/>
      <c r="H20" s="12"/>
      <c r="I20" s="9"/>
      <c r="J20" s="12"/>
    </row>
    <row r="21" spans="2:10" ht="15" thickBot="1">
      <c r="B21" s="4" t="s">
        <v>34</v>
      </c>
      <c r="C21" s="70">
        <f>SUM(C6:C20)</f>
        <v>11922</v>
      </c>
      <c r="D21" s="20">
        <f>SUM(D6:D20)</f>
        <v>12415</v>
      </c>
      <c r="E21" s="43">
        <f>SUM(E6:E19)</f>
        <v>10787</v>
      </c>
      <c r="F21" s="29"/>
      <c r="G21" s="60"/>
      <c r="H21" s="1" t="s">
        <v>125</v>
      </c>
      <c r="I21" s="2">
        <v>500</v>
      </c>
      <c r="J21" s="12"/>
    </row>
    <row r="22" spans="2:10" ht="14.25">
      <c r="B22" s="4"/>
      <c r="C22" s="4"/>
      <c r="D22" s="8"/>
      <c r="E22" s="41"/>
      <c r="F22" s="29"/>
      <c r="G22" s="60"/>
      <c r="I22" s="2"/>
      <c r="J22" s="12"/>
    </row>
    <row r="23" spans="1:10" ht="14.25">
      <c r="A23" s="5" t="s">
        <v>35</v>
      </c>
      <c r="B23" s="4"/>
      <c r="C23" s="4"/>
      <c r="D23" s="8"/>
      <c r="F23" s="29"/>
      <c r="G23" s="60"/>
      <c r="H23" s="1" t="s">
        <v>44</v>
      </c>
      <c r="I23" s="2">
        <v>2228</v>
      </c>
      <c r="J23" s="12"/>
    </row>
    <row r="24" spans="2:10" ht="14.25">
      <c r="B24" s="1" t="s">
        <v>20</v>
      </c>
      <c r="C24" s="2">
        <v>317</v>
      </c>
      <c r="D24" s="9">
        <v>303</v>
      </c>
      <c r="E24" s="42">
        <v>314</v>
      </c>
      <c r="F24" s="33"/>
      <c r="G24" s="62"/>
      <c r="H24" s="16" t="s">
        <v>73</v>
      </c>
      <c r="I24" s="71">
        <v>500</v>
      </c>
      <c r="J24" s="12"/>
    </row>
    <row r="25" spans="1:10" s="3" customFormat="1" ht="15" thickBot="1">
      <c r="A25" s="5"/>
      <c r="B25" s="3" t="s">
        <v>34</v>
      </c>
      <c r="C25" s="70">
        <f>C24</f>
        <v>317</v>
      </c>
      <c r="D25" s="20">
        <f>D24</f>
        <v>303</v>
      </c>
      <c r="E25" s="43">
        <f>SUM(E24)</f>
        <v>314</v>
      </c>
      <c r="F25" s="33" t="s">
        <v>152</v>
      </c>
      <c r="G25" s="60"/>
      <c r="H25" s="1"/>
      <c r="I25" s="2"/>
      <c r="J25" s="13"/>
    </row>
    <row r="26" spans="3:10" ht="14.25">
      <c r="C26" s="2"/>
      <c r="D26" s="9"/>
      <c r="E26" s="42"/>
      <c r="F26" s="33"/>
      <c r="G26" s="62"/>
      <c r="H26" s="1" t="s">
        <v>140</v>
      </c>
      <c r="I26" s="2">
        <v>200</v>
      </c>
      <c r="J26" s="12"/>
    </row>
    <row r="27" spans="1:10" ht="14.25">
      <c r="A27" s="5" t="s">
        <v>90</v>
      </c>
      <c r="B27" s="5"/>
      <c r="C27" s="4"/>
      <c r="D27" s="9"/>
      <c r="F27" s="33"/>
      <c r="G27" s="62"/>
      <c r="I27" s="2"/>
      <c r="J27" s="12"/>
    </row>
    <row r="28" spans="2:10" ht="14.25">
      <c r="B28" s="1" t="s">
        <v>125</v>
      </c>
      <c r="C28" s="2">
        <v>500</v>
      </c>
      <c r="D28" s="9">
        <v>2000</v>
      </c>
      <c r="E28" s="42">
        <v>1410</v>
      </c>
      <c r="F28" s="33"/>
      <c r="G28" s="62"/>
      <c r="H28" s="3" t="s">
        <v>34</v>
      </c>
      <c r="I28" s="70">
        <f>SUM(I21:I27)</f>
        <v>3428</v>
      </c>
      <c r="J28" s="12"/>
    </row>
    <row r="29" spans="2:10" ht="14.25">
      <c r="B29" s="1" t="s">
        <v>153</v>
      </c>
      <c r="C29" s="2">
        <v>100</v>
      </c>
      <c r="D29" s="9"/>
      <c r="E29" s="42"/>
      <c r="F29" s="33"/>
      <c r="G29" s="62"/>
      <c r="H29" s="33"/>
      <c r="I29" s="63"/>
      <c r="J29" s="12"/>
    </row>
    <row r="30" spans="2:10" ht="14.25">
      <c r="B30" s="1" t="s">
        <v>44</v>
      </c>
      <c r="C30" s="2">
        <v>2228</v>
      </c>
      <c r="D30" s="9">
        <v>2228</v>
      </c>
      <c r="E30" s="42">
        <v>2120</v>
      </c>
      <c r="F30" s="33"/>
      <c r="G30" s="62"/>
      <c r="H30" s="33"/>
      <c r="I30" s="63"/>
      <c r="J30" s="12"/>
    </row>
    <row r="31" spans="2:10" ht="14.25">
      <c r="B31" s="16" t="s">
        <v>73</v>
      </c>
      <c r="C31" s="71">
        <v>500</v>
      </c>
      <c r="D31" s="9">
        <v>1200</v>
      </c>
      <c r="E31" s="42">
        <v>1200</v>
      </c>
      <c r="F31" s="33"/>
      <c r="G31" s="62"/>
      <c r="H31" s="33"/>
      <c r="I31" s="63"/>
      <c r="J31" s="12"/>
    </row>
    <row r="32" spans="2:10" ht="14.25">
      <c r="B32" s="1" t="s">
        <v>69</v>
      </c>
      <c r="C32" s="2">
        <v>100</v>
      </c>
      <c r="D32" s="9">
        <v>100</v>
      </c>
      <c r="E32" s="42">
        <v>100</v>
      </c>
      <c r="F32" s="33"/>
      <c r="G32" s="62"/>
      <c r="H32" s="33"/>
      <c r="I32" s="63"/>
      <c r="J32" s="12"/>
    </row>
    <row r="33" spans="2:10" ht="14.25">
      <c r="B33" s="1" t="s">
        <v>140</v>
      </c>
      <c r="C33" s="2">
        <v>200</v>
      </c>
      <c r="D33" s="9"/>
      <c r="F33" s="33"/>
      <c r="G33" s="62"/>
      <c r="H33" s="33"/>
      <c r="I33" s="63"/>
      <c r="J33" s="12"/>
    </row>
    <row r="34" spans="2:10" ht="14.25">
      <c r="B34" s="1" t="s">
        <v>66</v>
      </c>
      <c r="C34" s="2">
        <v>1000</v>
      </c>
      <c r="D34" s="9"/>
      <c r="F34" s="33"/>
      <c r="G34" s="62"/>
      <c r="H34" s="33"/>
      <c r="I34" s="63"/>
      <c r="J34" s="12"/>
    </row>
    <row r="35" spans="2:10" ht="15" thickBot="1">
      <c r="B35" s="3" t="s">
        <v>34</v>
      </c>
      <c r="C35" s="70">
        <f>SUM(C28:C34)</f>
        <v>4628</v>
      </c>
      <c r="D35" s="21">
        <f>SUM(D28:D32)</f>
        <v>5528</v>
      </c>
      <c r="E35" s="44">
        <f>SUM(E28:E32)</f>
        <v>4830</v>
      </c>
      <c r="F35" s="29"/>
      <c r="G35" s="59"/>
      <c r="H35" s="33"/>
      <c r="I35" s="27"/>
      <c r="J35" s="12"/>
    </row>
    <row r="36" spans="3:10" ht="14.25">
      <c r="C36" s="2"/>
      <c r="D36" s="9"/>
      <c r="E36" s="42"/>
      <c r="F36" s="33"/>
      <c r="G36" s="62"/>
      <c r="H36" s="33"/>
      <c r="I36" s="63"/>
      <c r="J36" s="12"/>
    </row>
    <row r="37" spans="1:10" ht="14.25">
      <c r="A37" s="5" t="s">
        <v>37</v>
      </c>
      <c r="B37" s="5"/>
      <c r="C37" s="4"/>
      <c r="D37" s="9"/>
      <c r="F37" s="33"/>
      <c r="G37" s="62"/>
      <c r="H37" s="33"/>
      <c r="I37" s="63"/>
      <c r="J37" s="12"/>
    </row>
    <row r="38" spans="2:10" ht="14.25">
      <c r="B38" s="1" t="s">
        <v>24</v>
      </c>
      <c r="C38" s="2">
        <v>2600</v>
      </c>
      <c r="D38" s="9">
        <v>2600</v>
      </c>
      <c r="E38" s="42">
        <v>2600</v>
      </c>
      <c r="F38" s="33"/>
      <c r="G38" s="62"/>
      <c r="H38" s="33"/>
      <c r="I38" s="63"/>
      <c r="J38" s="12"/>
    </row>
    <row r="39" spans="2:10" ht="15" thickBot="1">
      <c r="B39" s="3" t="s">
        <v>34</v>
      </c>
      <c r="C39" s="70">
        <f>C38</f>
        <v>2600</v>
      </c>
      <c r="D39" s="21">
        <f>D38</f>
        <v>2600</v>
      </c>
      <c r="E39" s="44">
        <f>(SUM(E38))</f>
        <v>2600</v>
      </c>
      <c r="F39" s="29"/>
      <c r="G39" s="59"/>
      <c r="H39" s="33"/>
      <c r="I39" s="27"/>
      <c r="J39" s="12"/>
    </row>
    <row r="40" spans="3:10" ht="14.25">
      <c r="C40" s="2"/>
      <c r="D40" s="9"/>
      <c r="E40" s="42"/>
      <c r="F40" s="33"/>
      <c r="G40" s="62"/>
      <c r="H40" s="33"/>
      <c r="I40" s="63"/>
      <c r="J40" s="12"/>
    </row>
    <row r="41" spans="1:10" ht="14.25">
      <c r="A41" s="5" t="s">
        <v>38</v>
      </c>
      <c r="B41" s="5"/>
      <c r="C41" s="4"/>
      <c r="D41" s="9"/>
      <c r="F41" s="33"/>
      <c r="G41" s="62"/>
      <c r="H41" s="33"/>
      <c r="I41" s="63"/>
      <c r="J41" s="12"/>
    </row>
    <row r="42" spans="2:10" ht="14.25">
      <c r="B42" s="1" t="s">
        <v>13</v>
      </c>
      <c r="C42" s="2">
        <v>1938</v>
      </c>
      <c r="D42" s="9">
        <v>1900</v>
      </c>
      <c r="E42" s="42">
        <v>2101</v>
      </c>
      <c r="F42" s="33"/>
      <c r="G42" s="62"/>
      <c r="H42" s="33"/>
      <c r="I42" s="63"/>
      <c r="J42" s="12"/>
    </row>
    <row r="43" spans="2:10" ht="14.25">
      <c r="B43" s="1" t="s">
        <v>14</v>
      </c>
      <c r="C43" s="2">
        <v>200</v>
      </c>
      <c r="D43" s="9">
        <v>750</v>
      </c>
      <c r="E43" s="42">
        <v>1500</v>
      </c>
      <c r="F43" s="33"/>
      <c r="G43" s="62"/>
      <c r="H43" s="33"/>
      <c r="I43" s="63"/>
      <c r="J43" s="12"/>
    </row>
    <row r="44" spans="2:10" ht="14.25">
      <c r="B44" s="1" t="s">
        <v>55</v>
      </c>
      <c r="C44" s="2">
        <v>140</v>
      </c>
      <c r="D44" s="9">
        <v>130</v>
      </c>
      <c r="E44" s="42">
        <v>130</v>
      </c>
      <c r="F44" s="33"/>
      <c r="G44" s="62"/>
      <c r="H44" s="33"/>
      <c r="I44" s="63"/>
      <c r="J44" s="12"/>
    </row>
    <row r="45" spans="1:10" s="3" customFormat="1" ht="15" thickBot="1">
      <c r="A45" s="5"/>
      <c r="B45" s="3" t="s">
        <v>34</v>
      </c>
      <c r="C45" s="70">
        <f>SUM(C42:C44)</f>
        <v>2278</v>
      </c>
      <c r="D45" s="20">
        <f>SUM(D42:D44)</f>
        <v>2780</v>
      </c>
      <c r="E45" s="43">
        <f>SUM(E42:E44)</f>
        <v>3731</v>
      </c>
      <c r="F45" s="29"/>
      <c r="G45" s="60"/>
      <c r="H45" s="29"/>
      <c r="I45" s="61"/>
      <c r="J45" s="13"/>
    </row>
    <row r="46" spans="3:10" ht="14.25">
      <c r="C46" s="2"/>
      <c r="D46" s="9"/>
      <c r="E46" s="42"/>
      <c r="F46" s="29"/>
      <c r="G46" s="62"/>
      <c r="H46" s="33"/>
      <c r="I46" s="63"/>
      <c r="J46" s="12"/>
    </row>
    <row r="47" spans="1:10" ht="14.25">
      <c r="A47" s="5" t="s">
        <v>39</v>
      </c>
      <c r="B47" s="5"/>
      <c r="C47" s="4"/>
      <c r="D47" s="9"/>
      <c r="F47" s="33"/>
      <c r="G47" s="62"/>
      <c r="H47" s="33"/>
      <c r="I47" s="63"/>
      <c r="J47" s="12"/>
    </row>
    <row r="48" spans="2:10" ht="14.25">
      <c r="B48" s="1" t="s">
        <v>15</v>
      </c>
      <c r="C48" s="2">
        <v>510</v>
      </c>
      <c r="D48" s="9">
        <v>500</v>
      </c>
      <c r="E48" s="42">
        <v>50</v>
      </c>
      <c r="F48" s="33"/>
      <c r="G48" s="62"/>
      <c r="H48" s="33"/>
      <c r="I48" s="63"/>
      <c r="J48" s="12"/>
    </row>
    <row r="49" spans="2:10" ht="14.25">
      <c r="B49" s="1" t="s">
        <v>85</v>
      </c>
      <c r="C49" s="2">
        <v>500</v>
      </c>
      <c r="D49" s="9">
        <v>1000</v>
      </c>
      <c r="E49" s="42">
        <v>1500</v>
      </c>
      <c r="F49" s="33"/>
      <c r="G49" s="62"/>
      <c r="H49" s="33"/>
      <c r="I49" s="63"/>
      <c r="J49" s="12"/>
    </row>
    <row r="50" spans="2:10" ht="14.25">
      <c r="B50" s="1" t="s">
        <v>121</v>
      </c>
      <c r="C50" s="2">
        <v>100</v>
      </c>
      <c r="D50" s="9"/>
      <c r="E50" s="42"/>
      <c r="F50" s="33"/>
      <c r="G50" s="62"/>
      <c r="H50" s="33"/>
      <c r="I50" s="63"/>
      <c r="J50" s="12"/>
    </row>
    <row r="51" spans="2:10" ht="15" thickBot="1">
      <c r="B51" s="3" t="s">
        <v>34</v>
      </c>
      <c r="C51" s="70">
        <f>SUM(C48:C50)</f>
        <v>1110</v>
      </c>
      <c r="D51" s="21">
        <f>SUM(D48:D49)</f>
        <v>1500</v>
      </c>
      <c r="E51" s="44">
        <f>SUM(E48:E49)</f>
        <v>1550</v>
      </c>
      <c r="F51" s="29"/>
      <c r="G51" s="59"/>
      <c r="H51" s="33"/>
      <c r="I51" s="27"/>
      <c r="J51" s="12"/>
    </row>
    <row r="52" spans="3:10" ht="14.25">
      <c r="C52" s="2"/>
      <c r="D52" s="9"/>
      <c r="E52" s="42"/>
      <c r="F52" s="29"/>
      <c r="G52" s="62"/>
      <c r="H52" s="33"/>
      <c r="I52" s="63"/>
      <c r="J52" s="12"/>
    </row>
    <row r="53" spans="1:10" ht="14.25">
      <c r="A53" s="5" t="s">
        <v>61</v>
      </c>
      <c r="B53" s="5"/>
      <c r="C53" s="4"/>
      <c r="D53" s="9"/>
      <c r="F53" s="33"/>
      <c r="G53" s="62"/>
      <c r="H53" s="33"/>
      <c r="I53" s="63"/>
      <c r="J53" s="12"/>
    </row>
    <row r="54" spans="2:10" ht="14.25">
      <c r="B54" s="1" t="s">
        <v>16</v>
      </c>
      <c r="C54" s="2">
        <v>2754</v>
      </c>
      <c r="D54" s="9">
        <v>2700</v>
      </c>
      <c r="E54" s="42">
        <v>2433</v>
      </c>
      <c r="F54" s="33"/>
      <c r="G54" s="62"/>
      <c r="H54" s="33"/>
      <c r="I54" s="63"/>
      <c r="J54" s="12"/>
    </row>
    <row r="55" spans="2:10" ht="14.25">
      <c r="B55" s="1" t="s">
        <v>18</v>
      </c>
      <c r="C55" s="2">
        <v>765</v>
      </c>
      <c r="D55" s="9">
        <v>750</v>
      </c>
      <c r="E55" s="42">
        <v>796</v>
      </c>
      <c r="F55" s="33"/>
      <c r="G55" s="62"/>
      <c r="H55" s="33"/>
      <c r="I55" s="63"/>
      <c r="J55" s="12"/>
    </row>
    <row r="56" spans="2:10" ht="14.25">
      <c r="B56" s="1" t="s">
        <v>17</v>
      </c>
      <c r="C56" s="2">
        <v>400</v>
      </c>
      <c r="D56" s="9">
        <v>500</v>
      </c>
      <c r="E56" s="42">
        <v>800</v>
      </c>
      <c r="F56" s="33"/>
      <c r="G56" s="62"/>
      <c r="H56" s="33"/>
      <c r="I56" s="63"/>
      <c r="J56" s="12"/>
    </row>
    <row r="57" spans="2:10" ht="14.25">
      <c r="B57" s="12" t="s">
        <v>57</v>
      </c>
      <c r="C57" s="72">
        <v>0</v>
      </c>
      <c r="D57" s="9">
        <v>2000</v>
      </c>
      <c r="E57" s="42">
        <v>0</v>
      </c>
      <c r="F57" s="33"/>
      <c r="G57" s="62"/>
      <c r="H57" s="33"/>
      <c r="I57" s="63"/>
      <c r="J57" s="12"/>
    </row>
    <row r="58" spans="2:10" ht="14.25">
      <c r="B58" s="1" t="s">
        <v>19</v>
      </c>
      <c r="C58" s="2">
        <v>900</v>
      </c>
      <c r="D58" s="9">
        <v>900</v>
      </c>
      <c r="E58" s="42">
        <v>900</v>
      </c>
      <c r="F58" s="33"/>
      <c r="G58" s="62"/>
      <c r="H58" s="33"/>
      <c r="I58" s="63"/>
      <c r="J58" s="12"/>
    </row>
    <row r="59" spans="2:10" ht="14.25">
      <c r="B59" s="16" t="s">
        <v>62</v>
      </c>
      <c r="C59" s="71">
        <v>52</v>
      </c>
      <c r="D59" s="22">
        <v>52</v>
      </c>
      <c r="E59" s="45">
        <v>52</v>
      </c>
      <c r="F59" s="33"/>
      <c r="G59" s="62"/>
      <c r="H59" s="33"/>
      <c r="I59" s="64"/>
      <c r="J59" s="12"/>
    </row>
    <row r="60" spans="2:10" ht="14.25">
      <c r="B60" s="16" t="s">
        <v>75</v>
      </c>
      <c r="C60" s="71">
        <v>100</v>
      </c>
      <c r="D60" s="22">
        <v>71</v>
      </c>
      <c r="E60" s="45">
        <v>158</v>
      </c>
      <c r="F60" s="33"/>
      <c r="G60" s="62"/>
      <c r="H60" s="33"/>
      <c r="I60" s="64"/>
      <c r="J60" s="12"/>
    </row>
    <row r="61" spans="2:10" ht="14.25">
      <c r="B61" s="16" t="s">
        <v>137</v>
      </c>
      <c r="C61" s="71">
        <v>200</v>
      </c>
      <c r="D61" s="22"/>
      <c r="E61" s="45"/>
      <c r="F61" s="33"/>
      <c r="G61" s="62"/>
      <c r="H61" s="33"/>
      <c r="I61" s="64"/>
      <c r="J61" s="12"/>
    </row>
    <row r="62" spans="2:10" ht="14.25">
      <c r="B62" s="1" t="s">
        <v>54</v>
      </c>
      <c r="C62" s="2">
        <v>1000</v>
      </c>
      <c r="D62" s="9">
        <v>1000</v>
      </c>
      <c r="E62" s="42">
        <v>1000</v>
      </c>
      <c r="F62" s="33"/>
      <c r="G62" s="62"/>
      <c r="H62" s="33"/>
      <c r="I62" s="63"/>
      <c r="J62" s="12"/>
    </row>
    <row r="63" spans="2:10" ht="15" thickBot="1">
      <c r="B63" s="3" t="s">
        <v>34</v>
      </c>
      <c r="C63" s="70">
        <f>SUM(C54:C62)</f>
        <v>6171</v>
      </c>
      <c r="D63" s="21">
        <f>SUM(D54:D62)</f>
        <v>7973</v>
      </c>
      <c r="E63" s="44">
        <f>SUM(E54:E62)</f>
        <v>6139</v>
      </c>
      <c r="F63" s="29"/>
      <c r="G63" s="59"/>
      <c r="H63" s="33"/>
      <c r="I63" s="27"/>
      <c r="J63" s="12"/>
    </row>
    <row r="64" spans="3:10" ht="14.25">
      <c r="C64" s="2"/>
      <c r="D64" s="9"/>
      <c r="E64" s="42"/>
      <c r="F64" s="33"/>
      <c r="G64" s="62"/>
      <c r="H64" s="33"/>
      <c r="I64" s="63"/>
      <c r="J64" s="12"/>
    </row>
    <row r="65" spans="1:10" ht="14.25">
      <c r="A65" s="5" t="s">
        <v>40</v>
      </c>
      <c r="B65" s="5"/>
      <c r="C65" s="4"/>
      <c r="D65" s="9"/>
      <c r="E65" s="42">
        <v>1066</v>
      </c>
      <c r="F65" s="33"/>
      <c r="G65" s="62"/>
      <c r="H65" s="33"/>
      <c r="I65" s="63"/>
      <c r="J65" s="12"/>
    </row>
    <row r="66" spans="2:10" ht="14.25">
      <c r="B66" s="1" t="s">
        <v>21</v>
      </c>
      <c r="C66" s="2">
        <v>1055</v>
      </c>
      <c r="D66" s="9">
        <v>1000</v>
      </c>
      <c r="E66" s="42">
        <v>200</v>
      </c>
      <c r="F66" s="33"/>
      <c r="G66" s="62"/>
      <c r="H66" s="33"/>
      <c r="I66" s="63"/>
      <c r="J66" s="12"/>
    </row>
    <row r="67" spans="2:10" ht="14.25">
      <c r="B67" s="1" t="s">
        <v>49</v>
      </c>
      <c r="C67" s="2">
        <v>500</v>
      </c>
      <c r="D67" s="9">
        <v>250</v>
      </c>
      <c r="E67" s="42">
        <v>50</v>
      </c>
      <c r="F67" s="33"/>
      <c r="G67" s="62"/>
      <c r="H67" s="33"/>
      <c r="I67" s="63"/>
      <c r="J67" s="12"/>
    </row>
    <row r="68" spans="2:10" ht="14.25">
      <c r="B68" s="1" t="s">
        <v>23</v>
      </c>
      <c r="C68" s="2">
        <v>50</v>
      </c>
      <c r="D68" s="9">
        <v>50</v>
      </c>
      <c r="E68" s="42">
        <v>0</v>
      </c>
      <c r="F68" s="33"/>
      <c r="G68" s="62"/>
      <c r="H68" s="33"/>
      <c r="I68" s="63"/>
      <c r="J68" s="12"/>
    </row>
    <row r="69" spans="2:10" ht="15" thickBot="1">
      <c r="B69" s="3" t="s">
        <v>34</v>
      </c>
      <c r="C69" s="70">
        <f>SUM(C66:C68)</f>
        <v>1605</v>
      </c>
      <c r="D69" s="21">
        <f>SUM(D66:D68)</f>
        <v>1300</v>
      </c>
      <c r="E69" s="44">
        <f>SUM(E65:E68)</f>
        <v>1316</v>
      </c>
      <c r="F69" s="33"/>
      <c r="G69"/>
      <c r="H69"/>
      <c r="I69"/>
      <c r="J69"/>
    </row>
    <row r="70" spans="2:10" ht="14.25">
      <c r="B70" s="3"/>
      <c r="C70" s="4"/>
      <c r="D70" s="9"/>
      <c r="E70" s="42"/>
      <c r="F70" s="29"/>
      <c r="G70"/>
      <c r="H70"/>
      <c r="I70"/>
      <c r="J70"/>
    </row>
    <row r="71" spans="2:10" ht="14.25">
      <c r="B71" s="3"/>
      <c r="C71" s="4"/>
      <c r="D71" s="9"/>
      <c r="E71" s="42"/>
      <c r="F71" s="29"/>
      <c r="G71"/>
      <c r="H71"/>
      <c r="I71"/>
      <c r="J71"/>
    </row>
    <row r="72" spans="1:10" ht="14.25">
      <c r="A72" s="5" t="s">
        <v>41</v>
      </c>
      <c r="B72" s="1" t="s">
        <v>56</v>
      </c>
      <c r="C72" s="2">
        <v>3832</v>
      </c>
      <c r="D72" s="10">
        <v>1700</v>
      </c>
      <c r="E72" s="42">
        <v>1500</v>
      </c>
      <c r="F72" s="34"/>
      <c r="G72"/>
      <c r="H72"/>
      <c r="I72"/>
      <c r="J72"/>
    </row>
    <row r="73" spans="1:10" s="7" customFormat="1" ht="14.25">
      <c r="A73" s="6"/>
      <c r="B73" s="7" t="s">
        <v>22</v>
      </c>
      <c r="C73" s="73">
        <v>225</v>
      </c>
      <c r="D73" s="10">
        <v>600</v>
      </c>
      <c r="E73" s="42">
        <v>220</v>
      </c>
      <c r="F73" s="34"/>
      <c r="G73"/>
      <c r="H73"/>
      <c r="I73"/>
      <c r="J73"/>
    </row>
    <row r="74" spans="1:10" s="7" customFormat="1" ht="14.25">
      <c r="A74" s="6"/>
      <c r="B74" s="1" t="s">
        <v>46</v>
      </c>
      <c r="C74" s="2">
        <v>1071</v>
      </c>
      <c r="D74" s="10">
        <v>1050</v>
      </c>
      <c r="E74" s="42">
        <v>806</v>
      </c>
      <c r="F74" s="34"/>
      <c r="G74"/>
      <c r="H74"/>
      <c r="I74"/>
      <c r="J74" s="87"/>
    </row>
    <row r="75" spans="1:10" s="7" customFormat="1" ht="14.25">
      <c r="A75" s="6"/>
      <c r="B75" s="1" t="s">
        <v>58</v>
      </c>
      <c r="C75" s="2">
        <v>110</v>
      </c>
      <c r="D75" s="9">
        <v>110</v>
      </c>
      <c r="E75" s="42">
        <v>110</v>
      </c>
      <c r="F75" s="34"/>
      <c r="G75"/>
      <c r="H75"/>
      <c r="I75"/>
      <c r="J75"/>
    </row>
    <row r="76" spans="1:10" s="7" customFormat="1" ht="14.25">
      <c r="A76" s="6"/>
      <c r="B76" s="1" t="s">
        <v>76</v>
      </c>
      <c r="C76" s="2">
        <v>3000</v>
      </c>
      <c r="D76" s="9">
        <v>4000</v>
      </c>
      <c r="E76" s="42">
        <v>200</v>
      </c>
      <c r="F76" s="34"/>
      <c r="G76" s="24"/>
      <c r="H76" s="24"/>
      <c r="I76"/>
      <c r="J76"/>
    </row>
    <row r="77" spans="1:10" s="7" customFormat="1" ht="14.25">
      <c r="A77" s="6"/>
      <c r="B77" s="1" t="s">
        <v>47</v>
      </c>
      <c r="C77" s="2">
        <v>0</v>
      </c>
      <c r="D77" s="10">
        <v>0</v>
      </c>
      <c r="E77" s="42">
        <v>0</v>
      </c>
      <c r="F77" s="34"/>
      <c r="G77"/>
      <c r="H77"/>
      <c r="I77"/>
      <c r="J77"/>
    </row>
    <row r="78" spans="1:10" s="3" customFormat="1" ht="15" thickBot="1">
      <c r="A78" s="5"/>
      <c r="B78" s="3" t="s">
        <v>34</v>
      </c>
      <c r="C78" s="70">
        <f>SUM(C72:C77)</f>
        <v>8238</v>
      </c>
      <c r="D78" s="20">
        <f>SUM(D72:D77)</f>
        <v>7460</v>
      </c>
      <c r="E78" s="43">
        <f>SUM(E72:E77)</f>
        <v>2836</v>
      </c>
      <c r="F78" s="28"/>
      <c r="G78"/>
      <c r="H78"/>
      <c r="I78"/>
      <c r="J78"/>
    </row>
    <row r="79" spans="1:10" s="3" customFormat="1" ht="14.25">
      <c r="A79" s="5"/>
      <c r="C79" s="4"/>
      <c r="D79" s="8"/>
      <c r="E79" s="41"/>
      <c r="F79" s="29"/>
      <c r="G79"/>
      <c r="H79"/>
      <c r="I79"/>
      <c r="J79"/>
    </row>
    <row r="80" spans="1:10" s="3" customFormat="1" ht="14.25">
      <c r="A80" s="5" t="s">
        <v>117</v>
      </c>
      <c r="B80" s="17" t="s">
        <v>154</v>
      </c>
      <c r="C80" s="74">
        <v>2000</v>
      </c>
      <c r="D80" s="53">
        <v>1000</v>
      </c>
      <c r="E80" s="41"/>
      <c r="F80" s="29"/>
      <c r="G80"/>
      <c r="H80"/>
      <c r="I80" s="24"/>
      <c r="J80"/>
    </row>
    <row r="81" spans="1:10" s="3" customFormat="1" ht="14.25">
      <c r="A81" s="5"/>
      <c r="B81" s="17" t="s">
        <v>138</v>
      </c>
      <c r="C81" s="74">
        <v>0</v>
      </c>
      <c r="D81" s="53">
        <v>1000</v>
      </c>
      <c r="E81" s="41"/>
      <c r="F81" s="29"/>
      <c r="G81"/>
      <c r="H81"/>
      <c r="I81"/>
      <c r="J81"/>
    </row>
    <row r="82" spans="1:10" s="3" customFormat="1" ht="14.25">
      <c r="A82" s="5"/>
      <c r="B82" s="7"/>
      <c r="C82" s="75">
        <f>SUM(C80:C81)</f>
        <v>2000</v>
      </c>
      <c r="D82" s="20">
        <f>SUM(D80:D81)</f>
        <v>2000</v>
      </c>
      <c r="E82" s="41"/>
      <c r="F82" s="29"/>
      <c r="G82" s="60"/>
      <c r="H82" s="29"/>
      <c r="I82" s="61"/>
      <c r="J82" s="13"/>
    </row>
    <row r="83" spans="1:10" s="3" customFormat="1" ht="14.25">
      <c r="A83" s="5"/>
      <c r="B83" s="7"/>
      <c r="C83" s="73"/>
      <c r="D83" s="8"/>
      <c r="E83" s="41"/>
      <c r="F83" s="29"/>
      <c r="G83" s="60"/>
      <c r="H83" s="29"/>
      <c r="I83" s="61"/>
      <c r="J83" s="13"/>
    </row>
    <row r="84" spans="1:10" ht="14.25">
      <c r="A84" s="5" t="s">
        <v>42</v>
      </c>
      <c r="B84" s="5"/>
      <c r="C84" s="4"/>
      <c r="D84" s="9"/>
      <c r="E84" s="49"/>
      <c r="F84" s="33"/>
      <c r="G84" s="62"/>
      <c r="H84" s="33"/>
      <c r="I84" s="63"/>
      <c r="J84" s="12"/>
    </row>
    <row r="85" spans="2:10" ht="14.25">
      <c r="B85" s="1" t="s">
        <v>25</v>
      </c>
      <c r="C85" s="2"/>
      <c r="D85" s="9">
        <v>0</v>
      </c>
      <c r="E85" s="42">
        <v>2200</v>
      </c>
      <c r="F85" s="33"/>
      <c r="G85" s="62"/>
      <c r="H85" s="33"/>
      <c r="I85" s="63"/>
      <c r="J85" s="12"/>
    </row>
    <row r="86" spans="2:10" ht="14.25">
      <c r="B86" s="1" t="s">
        <v>120</v>
      </c>
      <c r="C86" s="2"/>
      <c r="D86" s="9">
        <v>6000</v>
      </c>
      <c r="E86" s="42">
        <v>5000</v>
      </c>
      <c r="F86" s="33"/>
      <c r="G86" s="62"/>
      <c r="H86" s="33"/>
      <c r="I86" s="63"/>
      <c r="J86" s="12"/>
    </row>
    <row r="87" spans="2:10" ht="14.25">
      <c r="B87" s="1" t="s">
        <v>124</v>
      </c>
      <c r="C87" s="2"/>
      <c r="D87" s="9"/>
      <c r="E87" s="42"/>
      <c r="F87" s="33"/>
      <c r="G87" s="62"/>
      <c r="H87" s="33"/>
      <c r="I87" s="63"/>
      <c r="J87" s="12"/>
    </row>
    <row r="88" spans="2:10" ht="14.25">
      <c r="B88" s="1" t="s">
        <v>123</v>
      </c>
      <c r="C88" s="2"/>
      <c r="D88" s="9"/>
      <c r="E88" s="42"/>
      <c r="F88" s="33"/>
      <c r="G88" s="62"/>
      <c r="H88" s="33"/>
      <c r="I88" s="63"/>
      <c r="J88" s="12"/>
    </row>
    <row r="89" spans="2:10" ht="15" thickBot="1">
      <c r="B89" s="3" t="s">
        <v>34</v>
      </c>
      <c r="C89" s="70">
        <v>0</v>
      </c>
      <c r="D89" s="21">
        <f>SUM(D85:D86)</f>
        <v>6000</v>
      </c>
      <c r="E89" s="44">
        <f>SUM(E85:E89)</f>
        <v>7200</v>
      </c>
      <c r="F89" s="29"/>
      <c r="G89" s="59"/>
      <c r="H89" s="33"/>
      <c r="I89" s="27"/>
      <c r="J89" s="12"/>
    </row>
    <row r="90" spans="2:10" ht="14.25">
      <c r="B90" s="3"/>
      <c r="C90" s="4"/>
      <c r="D90" s="27"/>
      <c r="F90" s="29"/>
      <c r="G90" s="59"/>
      <c r="H90" s="33"/>
      <c r="I90" s="27"/>
      <c r="J90" s="12"/>
    </row>
    <row r="91" spans="1:10" ht="14.25">
      <c r="A91" s="5" t="s">
        <v>91</v>
      </c>
      <c r="B91" s="17" t="s">
        <v>92</v>
      </c>
      <c r="C91" s="74"/>
      <c r="D91" s="9">
        <v>0</v>
      </c>
      <c r="F91" s="29"/>
      <c r="G91" s="62"/>
      <c r="H91" s="33"/>
      <c r="I91" s="63"/>
      <c r="J91" s="12"/>
    </row>
    <row r="92" spans="2:10" ht="14.25">
      <c r="B92" s="38" t="s">
        <v>93</v>
      </c>
      <c r="C92" s="76"/>
      <c r="D92" s="9">
        <v>0</v>
      </c>
      <c r="F92" s="29"/>
      <c r="G92" s="62"/>
      <c r="H92" s="33"/>
      <c r="I92" s="63"/>
      <c r="J92" s="12"/>
    </row>
    <row r="93" spans="2:10" ht="14.25">
      <c r="B93" s="17" t="s">
        <v>94</v>
      </c>
      <c r="C93" s="74">
        <v>2000</v>
      </c>
      <c r="D93" s="9">
        <v>0</v>
      </c>
      <c r="E93" s="46"/>
      <c r="F93" s="29"/>
      <c r="G93" s="62"/>
      <c r="H93" s="33"/>
      <c r="I93" s="63"/>
      <c r="J93" s="12"/>
    </row>
    <row r="94" spans="2:10" ht="14.25">
      <c r="B94" s="17" t="s">
        <v>95</v>
      </c>
      <c r="C94" s="74"/>
      <c r="D94" s="9">
        <v>0</v>
      </c>
      <c r="E94" s="42"/>
      <c r="F94" s="29"/>
      <c r="G94" s="62"/>
      <c r="H94" s="33"/>
      <c r="I94" s="63"/>
      <c r="J94" s="12"/>
    </row>
    <row r="95" spans="2:10" ht="14.25">
      <c r="B95" s="17" t="s">
        <v>96</v>
      </c>
      <c r="C95" s="74"/>
      <c r="D95" s="9">
        <v>0</v>
      </c>
      <c r="E95" s="42"/>
      <c r="F95" s="29"/>
      <c r="G95" s="62"/>
      <c r="H95" s="33"/>
      <c r="I95" s="63"/>
      <c r="J95" s="12"/>
    </row>
    <row r="96" spans="1:10" ht="14.25">
      <c r="A96" s="36"/>
      <c r="B96" s="3" t="s">
        <v>34</v>
      </c>
      <c r="C96" s="70">
        <f>SUM(C91:C95)</f>
        <v>2000</v>
      </c>
      <c r="D96" s="21">
        <f>SUM(D91:D95)</f>
        <v>0</v>
      </c>
      <c r="F96" s="29"/>
      <c r="G96" s="59"/>
      <c r="H96" s="33"/>
      <c r="I96" s="27"/>
      <c r="J96" s="12"/>
    </row>
    <row r="97" spans="1:10" ht="14.25">
      <c r="A97" s="36"/>
      <c r="B97" s="3"/>
      <c r="C97" s="4"/>
      <c r="D97" s="27"/>
      <c r="F97" s="29"/>
      <c r="G97" s="59"/>
      <c r="H97" s="33"/>
      <c r="I97" s="27"/>
      <c r="J97" s="12"/>
    </row>
    <row r="98" spans="1:10" ht="14.25">
      <c r="A98" s="39" t="s">
        <v>116</v>
      </c>
      <c r="B98" s="3"/>
      <c r="C98" s="70">
        <v>0</v>
      </c>
      <c r="D98" s="21">
        <v>2000</v>
      </c>
      <c r="F98" s="29"/>
      <c r="G98" s="59"/>
      <c r="H98" s="33"/>
      <c r="I98" s="27"/>
      <c r="J98" s="12"/>
    </row>
    <row r="99" spans="1:10" ht="14.25">
      <c r="A99" s="39"/>
      <c r="B99" s="3"/>
      <c r="C99" s="79"/>
      <c r="D99" s="27"/>
      <c r="F99" s="29"/>
      <c r="G99" s="59"/>
      <c r="H99" s="33"/>
      <c r="I99" s="27"/>
      <c r="J99" s="12"/>
    </row>
    <row r="100" spans="1:10" ht="14.25">
      <c r="A100" s="36"/>
      <c r="B100" s="3"/>
      <c r="C100" s="4"/>
      <c r="D100" s="27"/>
      <c r="F100" s="29"/>
      <c r="G100" s="59"/>
      <c r="H100" s="33"/>
      <c r="I100" s="27"/>
      <c r="J100" s="12"/>
    </row>
    <row r="101" spans="1:10" ht="15.75" thickBot="1">
      <c r="A101" s="39" t="s">
        <v>89</v>
      </c>
      <c r="B101" s="3"/>
      <c r="C101" s="78">
        <f>SUM(C21+C25+C35+C39+C45+C51+C63+C69+C78+C82+C89+C96+C98)</f>
        <v>42869</v>
      </c>
      <c r="D101" s="40">
        <f>SUM(D96+D89+D78+D69+D63+D51+D45+D39+D35+D25+D21+D98+D82)</f>
        <v>51859</v>
      </c>
      <c r="F101" s="29"/>
      <c r="G101" s="59"/>
      <c r="H101" s="33"/>
      <c r="I101" s="27"/>
      <c r="J101" s="12"/>
    </row>
    <row r="102" spans="1:10" ht="14.25">
      <c r="A102" s="36"/>
      <c r="B102" s="3"/>
      <c r="C102" s="4"/>
      <c r="D102" s="27"/>
      <c r="F102" s="29"/>
      <c r="G102" s="59"/>
      <c r="H102" s="33"/>
      <c r="I102" s="27"/>
      <c r="J102" s="12"/>
    </row>
    <row r="103" spans="1:10" ht="15">
      <c r="A103" s="80" t="s">
        <v>88</v>
      </c>
      <c r="B103" s="3"/>
      <c r="C103" s="4"/>
      <c r="D103" s="27"/>
      <c r="F103" s="29"/>
      <c r="G103" s="59"/>
      <c r="H103" s="33"/>
      <c r="I103" s="27"/>
      <c r="J103" s="12"/>
    </row>
    <row r="104" spans="2:10" ht="14.25">
      <c r="B104" s="5"/>
      <c r="C104" s="4"/>
      <c r="D104" s="9"/>
      <c r="F104" s="33"/>
      <c r="G104" s="62"/>
      <c r="H104" s="33"/>
      <c r="I104" s="63"/>
      <c r="J104" s="12"/>
    </row>
    <row r="105" spans="1:10" ht="14.25">
      <c r="A105" s="5" t="s">
        <v>43</v>
      </c>
      <c r="B105" s="1" t="s">
        <v>0</v>
      </c>
      <c r="C105" s="2">
        <v>36332</v>
      </c>
      <c r="D105" s="9">
        <v>35620</v>
      </c>
      <c r="E105" s="7">
        <v>34548</v>
      </c>
      <c r="F105" s="88">
        <v>0.02</v>
      </c>
      <c r="G105" s="62"/>
      <c r="H105" s="33"/>
      <c r="I105" s="63"/>
      <c r="J105" s="12"/>
    </row>
    <row r="106" spans="2:10" ht="14.25">
      <c r="B106" s="1" t="s">
        <v>50</v>
      </c>
      <c r="C106" s="2"/>
      <c r="D106" s="9"/>
      <c r="E106" s="1"/>
      <c r="F106" s="33"/>
      <c r="G106" s="62"/>
      <c r="H106" s="33"/>
      <c r="I106" s="63"/>
      <c r="J106" s="12"/>
    </row>
    <row r="107" spans="2:10" ht="15.75" thickBot="1">
      <c r="B107" s="3" t="s">
        <v>34</v>
      </c>
      <c r="C107" s="4">
        <f>SUM(C105:C106)</f>
        <v>36332</v>
      </c>
      <c r="D107" s="21">
        <f>SUM(D105:D106)</f>
        <v>35620</v>
      </c>
      <c r="E107" s="47">
        <f>E105</f>
        <v>34548</v>
      </c>
      <c r="F107" s="29"/>
      <c r="G107" s="65"/>
      <c r="H107" s="66"/>
      <c r="I107" s="27"/>
      <c r="J107" s="12"/>
    </row>
    <row r="108" spans="3:10" ht="14.25">
      <c r="C108" s="2"/>
      <c r="D108" s="9"/>
      <c r="E108" s="42"/>
      <c r="F108" s="33"/>
      <c r="G108" s="62"/>
      <c r="H108" s="33"/>
      <c r="I108" s="63"/>
      <c r="J108" s="12"/>
    </row>
    <row r="109" spans="1:10" ht="14.25">
      <c r="A109" s="5" t="s">
        <v>45</v>
      </c>
      <c r="B109" s="1" t="s">
        <v>26</v>
      </c>
      <c r="C109" s="2">
        <v>282</v>
      </c>
      <c r="D109" s="9">
        <v>282</v>
      </c>
      <c r="E109" s="42">
        <v>180</v>
      </c>
      <c r="F109" s="33"/>
      <c r="G109" s="62"/>
      <c r="H109" s="33"/>
      <c r="I109" s="63"/>
      <c r="J109" s="12"/>
    </row>
    <row r="110" spans="2:10" ht="14.25">
      <c r="B110" s="1" t="s">
        <v>122</v>
      </c>
      <c r="C110" s="2">
        <v>1100</v>
      </c>
      <c r="D110" s="9">
        <v>1000</v>
      </c>
      <c r="E110" s="42">
        <v>800</v>
      </c>
      <c r="F110" s="33"/>
      <c r="G110" s="62"/>
      <c r="H110" s="33"/>
      <c r="I110" s="63"/>
      <c r="J110" s="12"/>
    </row>
    <row r="111" spans="2:10" ht="14.25">
      <c r="B111" s="1" t="s">
        <v>27</v>
      </c>
      <c r="C111" s="2">
        <v>194</v>
      </c>
      <c r="D111" s="9">
        <v>194</v>
      </c>
      <c r="E111" s="42">
        <v>192</v>
      </c>
      <c r="F111" s="33"/>
      <c r="G111" s="62"/>
      <c r="H111" s="33"/>
      <c r="I111" s="63"/>
      <c r="J111" s="12"/>
    </row>
    <row r="112" spans="2:10" ht="14.25">
      <c r="B112" s="1" t="s">
        <v>28</v>
      </c>
      <c r="C112" s="2">
        <v>1200</v>
      </c>
      <c r="D112" s="9">
        <v>1200</v>
      </c>
      <c r="E112" s="42">
        <v>1200</v>
      </c>
      <c r="F112" s="33"/>
      <c r="G112" s="62"/>
      <c r="H112" s="33"/>
      <c r="I112" s="63"/>
      <c r="J112" s="12"/>
    </row>
    <row r="113" spans="2:10" ht="14.25">
      <c r="B113" s="1" t="s">
        <v>29</v>
      </c>
      <c r="C113" s="2">
        <v>1761</v>
      </c>
      <c r="D113" s="9">
        <v>1761</v>
      </c>
      <c r="E113" s="42">
        <v>1760</v>
      </c>
      <c r="F113" s="33"/>
      <c r="G113" s="62"/>
      <c r="H113" s="33"/>
      <c r="I113" s="63"/>
      <c r="J113" s="12"/>
    </row>
    <row r="114" spans="2:10" ht="14.25">
      <c r="B114" s="1" t="s">
        <v>30</v>
      </c>
      <c r="C114" s="2">
        <v>0</v>
      </c>
      <c r="D114" s="9">
        <v>0</v>
      </c>
      <c r="E114" s="42">
        <v>0</v>
      </c>
      <c r="F114" s="33"/>
      <c r="G114" s="62"/>
      <c r="H114" s="33"/>
      <c r="I114" s="63"/>
      <c r="J114" s="12"/>
    </row>
    <row r="115" spans="2:10" ht="14.25">
      <c r="B115" s="1" t="s">
        <v>31</v>
      </c>
      <c r="C115" s="2">
        <v>0</v>
      </c>
      <c r="D115" s="9">
        <v>0</v>
      </c>
      <c r="E115" s="42"/>
      <c r="F115" s="33"/>
      <c r="G115" s="62"/>
      <c r="H115" s="33"/>
      <c r="I115" s="63"/>
      <c r="J115" s="12"/>
    </row>
    <row r="116" spans="2:10" ht="14.25">
      <c r="B116" s="1" t="s">
        <v>32</v>
      </c>
      <c r="C116" s="2">
        <v>0</v>
      </c>
      <c r="D116" s="9">
        <v>0</v>
      </c>
      <c r="E116" s="42">
        <v>0</v>
      </c>
      <c r="F116" s="33"/>
      <c r="G116" s="62"/>
      <c r="H116" s="33"/>
      <c r="I116" s="63"/>
      <c r="J116" s="12"/>
    </row>
    <row r="117" spans="2:10" ht="14.25">
      <c r="B117" s="1" t="s">
        <v>113</v>
      </c>
      <c r="C117" s="2"/>
      <c r="D117" s="9">
        <v>11802</v>
      </c>
      <c r="E117" s="42"/>
      <c r="F117" s="33"/>
      <c r="G117" s="62"/>
      <c r="H117" s="33"/>
      <c r="I117" s="63"/>
      <c r="J117" s="12"/>
    </row>
    <row r="118" spans="2:10" ht="14.25">
      <c r="B118" s="1" t="s">
        <v>91</v>
      </c>
      <c r="C118" s="2">
        <v>2000</v>
      </c>
      <c r="D118" s="9"/>
      <c r="E118" s="42"/>
      <c r="F118" s="33"/>
      <c r="G118" s="62"/>
      <c r="H118" s="33"/>
      <c r="I118" s="63"/>
      <c r="J118" s="12"/>
    </row>
    <row r="119" spans="1:21" s="3" customFormat="1" ht="15" thickBot="1">
      <c r="A119" s="5"/>
      <c r="B119" s="3" t="s">
        <v>34</v>
      </c>
      <c r="C119" s="70">
        <f>SUM(C109:C118)</f>
        <v>6537</v>
      </c>
      <c r="D119" s="20">
        <f>SUM(D109:D117)</f>
        <v>16239</v>
      </c>
      <c r="E119" s="43">
        <f>SUM(E109:E116)</f>
        <v>4132</v>
      </c>
      <c r="F119" s="29"/>
      <c r="G119" s="60"/>
      <c r="H119" s="33"/>
      <c r="I119" s="61"/>
      <c r="J119" s="1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4.25">
      <c r="C120" s="2"/>
      <c r="D120" s="9"/>
      <c r="E120" s="42"/>
      <c r="F120" s="33"/>
      <c r="G120" s="62"/>
      <c r="H120" s="29"/>
      <c r="I120" s="63"/>
      <c r="J120" s="1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3" customFormat="1" ht="15.75" thickBot="1">
      <c r="A121" s="5" t="s">
        <v>52</v>
      </c>
      <c r="B121" s="3" t="s">
        <v>51</v>
      </c>
      <c r="C121" s="77">
        <f>C119+C107</f>
        <v>42869</v>
      </c>
      <c r="D121" s="35">
        <f>D119+D107</f>
        <v>51859</v>
      </c>
      <c r="E121" s="50">
        <f>SUM(E107+E119)</f>
        <v>38680</v>
      </c>
      <c r="F121" s="29"/>
      <c r="G121" s="67"/>
      <c r="H121" s="33"/>
      <c r="I121" s="68"/>
      <c r="J121" s="1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10" ht="15">
      <c r="C122" s="2"/>
      <c r="D122" s="9"/>
      <c r="E122" s="51"/>
      <c r="F122" s="33"/>
      <c r="G122" s="62"/>
      <c r="H122" s="33"/>
      <c r="I122" s="63"/>
      <c r="J122" s="12"/>
    </row>
    <row r="123" spans="1:10" ht="15.75" thickBot="1">
      <c r="A123" s="5" t="s">
        <v>59</v>
      </c>
      <c r="B123" s="37" t="s">
        <v>89</v>
      </c>
      <c r="C123" s="81">
        <f>C101</f>
        <v>42869</v>
      </c>
      <c r="D123" s="40">
        <f>D101</f>
        <v>51859</v>
      </c>
      <c r="E123" s="52">
        <f>SUM(E21+E25+E35+E39+E45+E51+E63+E69+E78+E84+E89)</f>
        <v>41303</v>
      </c>
      <c r="F123" s="33"/>
      <c r="G123" s="65"/>
      <c r="H123" s="33"/>
      <c r="I123" s="69"/>
      <c r="J123" s="12"/>
    </row>
    <row r="124" spans="2:21" ht="14.25">
      <c r="B124" s="2"/>
      <c r="C124" s="2"/>
      <c r="D124" s="9"/>
      <c r="E124" s="42"/>
      <c r="F124" s="33"/>
      <c r="G124" s="62"/>
      <c r="H124" s="29"/>
      <c r="I124" s="63"/>
      <c r="J124" s="1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10" s="3" customFormat="1" ht="14.25">
      <c r="A125" s="5"/>
      <c r="C125" s="4"/>
      <c r="D125" s="8"/>
      <c r="E125" s="41"/>
      <c r="F125" s="29"/>
      <c r="G125" s="60"/>
      <c r="H125" s="29"/>
      <c r="I125" s="29"/>
      <c r="J125" s="13"/>
    </row>
    <row r="126" spans="1:10" s="3" customFormat="1" ht="15.75" thickBot="1">
      <c r="A126" s="5" t="s">
        <v>112</v>
      </c>
      <c r="C126" s="82">
        <f>C121-C123</f>
        <v>0</v>
      </c>
      <c r="D126" s="8">
        <f>SUM(D121-D123)</f>
        <v>0</v>
      </c>
      <c r="E126" s="48">
        <f>SUM(E121-E123)</f>
        <v>-1180</v>
      </c>
      <c r="F126" s="29"/>
      <c r="G126" s="60"/>
      <c r="H126" s="29"/>
      <c r="I126" s="29"/>
      <c r="J126" s="13"/>
    </row>
    <row r="127" spans="1:10" s="3" customFormat="1" ht="14.25">
      <c r="A127" s="5"/>
      <c r="C127" s="4"/>
      <c r="D127" s="8"/>
      <c r="F127" s="29"/>
      <c r="G127" s="8"/>
      <c r="H127" s="13"/>
      <c r="I127" s="13"/>
      <c r="J127" s="13"/>
    </row>
    <row r="128" spans="1:21" s="3" customFormat="1" ht="14.25">
      <c r="A128" s="5"/>
      <c r="C128" s="4"/>
      <c r="E128" s="19"/>
      <c r="F128" s="14"/>
      <c r="G128" s="12"/>
      <c r="H128" s="12"/>
      <c r="I128" s="12"/>
      <c r="J128" s="1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10" ht="14.25">
      <c r="C129" s="2"/>
      <c r="E129" s="18"/>
      <c r="F129" s="15"/>
      <c r="G129" s="12"/>
      <c r="H129" s="12"/>
      <c r="I129" s="12"/>
      <c r="J129" s="12"/>
    </row>
    <row r="130" spans="5:10" ht="14.25">
      <c r="E130" s="18"/>
      <c r="F130" s="15"/>
      <c r="G130" s="12"/>
      <c r="H130" s="12"/>
      <c r="I130" s="12"/>
      <c r="J130" s="12"/>
    </row>
    <row r="131" spans="5:10" ht="14.25">
      <c r="E131" s="18"/>
      <c r="F131" s="12"/>
      <c r="G131" s="12"/>
      <c r="H131" s="12"/>
      <c r="I131" s="12"/>
      <c r="J131" s="12"/>
    </row>
    <row r="132" spans="5:10" ht="14.25">
      <c r="E132" s="19"/>
      <c r="F132" s="15"/>
      <c r="G132" s="12"/>
      <c r="H132" s="12"/>
      <c r="I132" s="12"/>
      <c r="J132" s="12"/>
    </row>
    <row r="133" spans="5:10" ht="14.25">
      <c r="E133" s="19"/>
      <c r="F133" s="15"/>
      <c r="G133" s="12"/>
      <c r="H133" s="12"/>
      <c r="I133" s="12"/>
      <c r="J133" s="12"/>
    </row>
    <row r="134" spans="5:10" ht="14.25">
      <c r="E134" s="19"/>
      <c r="F134" s="12"/>
      <c r="G134" s="12"/>
      <c r="H134" s="12"/>
      <c r="I134" s="12"/>
      <c r="J134" s="12"/>
    </row>
    <row r="135" spans="6:10" ht="14.25">
      <c r="F135" s="12"/>
      <c r="G135" s="12"/>
      <c r="H135" s="12"/>
      <c r="I135" s="12"/>
      <c r="J135" s="12"/>
    </row>
    <row r="136" spans="6:10" ht="14.25">
      <c r="F136" s="12"/>
      <c r="G136" s="12"/>
      <c r="H136" s="12"/>
      <c r="I136" s="12"/>
      <c r="J136" s="12"/>
    </row>
    <row r="137" spans="6:10" ht="14.25">
      <c r="F137" s="12"/>
      <c r="G137" s="12"/>
      <c r="H137" s="12"/>
      <c r="I137" s="12"/>
      <c r="J137" s="12"/>
    </row>
    <row r="138" spans="6:10" ht="14.25">
      <c r="F138" s="12"/>
      <c r="G138" s="12"/>
      <c r="H138" s="12"/>
      <c r="I138" s="12"/>
      <c r="J138" s="12"/>
    </row>
    <row r="139" spans="6:10" ht="14.25">
      <c r="F139" s="12"/>
      <c r="G139" s="12"/>
      <c r="H139" s="12"/>
      <c r="I139" s="12"/>
      <c r="J139" s="12"/>
    </row>
    <row r="140" spans="6:10" ht="14.25">
      <c r="F140" s="12"/>
      <c r="G140" s="12"/>
      <c r="H140" s="12"/>
      <c r="I140" s="12"/>
      <c r="J140" s="12"/>
    </row>
    <row r="141" spans="6:10" ht="14.25">
      <c r="F141" s="12"/>
      <c r="G141" s="12"/>
      <c r="H141" s="12"/>
      <c r="I141" s="12"/>
      <c r="J141" s="12"/>
    </row>
  </sheetData>
  <sheetProtection/>
  <printOptions/>
  <pageMargins left="0.7" right="0.7" top="0.75" bottom="0.75" header="0.3" footer="0.3"/>
  <pageSetup fitToHeight="0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zoomScalePageLayoutView="0" workbookViewId="0" topLeftCell="A40">
      <selection activeCell="D56" sqref="D56"/>
    </sheetView>
  </sheetViews>
  <sheetFormatPr defaultColWidth="9.140625" defaultRowHeight="15"/>
  <cols>
    <col min="3" max="3" width="14.7109375" style="0" customWidth="1"/>
    <col min="8" max="8" width="13.7109375" style="0" customWidth="1"/>
  </cols>
  <sheetData>
    <row r="2" ht="14.25">
      <c r="A2" s="26" t="s">
        <v>65</v>
      </c>
    </row>
    <row r="3" ht="14.25">
      <c r="A3" t="s">
        <v>111</v>
      </c>
    </row>
    <row r="4" ht="14.25">
      <c r="A4" s="24" t="s">
        <v>108</v>
      </c>
    </row>
    <row r="5" spans="1:4" ht="14.25">
      <c r="A5" t="s">
        <v>105</v>
      </c>
      <c r="D5">
        <v>80</v>
      </c>
    </row>
    <row r="6" spans="1:4" ht="14.25">
      <c r="A6" t="s">
        <v>106</v>
      </c>
      <c r="D6">
        <v>230</v>
      </c>
    </row>
    <row r="7" spans="1:4" ht="14.25">
      <c r="A7" t="s">
        <v>107</v>
      </c>
      <c r="D7">
        <v>120</v>
      </c>
    </row>
    <row r="8" spans="1:4" ht="14.25">
      <c r="A8" t="s">
        <v>109</v>
      </c>
      <c r="D8">
        <v>70</v>
      </c>
    </row>
    <row r="9" ht="14.25">
      <c r="D9" s="25">
        <f>SUM(D5:D8)</f>
        <v>500</v>
      </c>
    </row>
    <row r="10" ht="14.25">
      <c r="D10" s="24"/>
    </row>
    <row r="11" ht="14.25">
      <c r="A11" s="24" t="s">
        <v>70</v>
      </c>
    </row>
    <row r="12" spans="1:3" ht="14.25">
      <c r="A12" s="24" t="s">
        <v>71</v>
      </c>
      <c r="B12" s="24"/>
      <c r="C12" s="24"/>
    </row>
    <row r="13" spans="1:3" ht="14.25">
      <c r="A13" t="s">
        <v>72</v>
      </c>
      <c r="C13">
        <v>226</v>
      </c>
    </row>
    <row r="14" spans="1:3" ht="14.25">
      <c r="A14" t="s">
        <v>74</v>
      </c>
      <c r="C14">
        <v>81</v>
      </c>
    </row>
    <row r="15" spans="1:3" ht="14.25">
      <c r="A15" t="s">
        <v>67</v>
      </c>
      <c r="C15">
        <v>10</v>
      </c>
    </row>
    <row r="16" ht="14.25">
      <c r="C16" s="25">
        <f>SUM(C13:C15)</f>
        <v>317</v>
      </c>
    </row>
    <row r="19" ht="14.25">
      <c r="A19" s="24" t="s">
        <v>84</v>
      </c>
    </row>
    <row r="20" spans="1:9" ht="14.25">
      <c r="A20" s="24" t="s">
        <v>141</v>
      </c>
      <c r="G20" s="5"/>
      <c r="H20" s="1"/>
      <c r="I20" s="2"/>
    </row>
    <row r="21" spans="1:9" ht="14.25">
      <c r="A21" t="s">
        <v>66</v>
      </c>
      <c r="C21">
        <v>1000</v>
      </c>
      <c r="G21" s="5"/>
      <c r="H21" s="1"/>
      <c r="I21" s="2"/>
    </row>
    <row r="22" spans="1:9" ht="14.25">
      <c r="A22" t="s">
        <v>68</v>
      </c>
      <c r="C22">
        <v>100</v>
      </c>
      <c r="G22" s="5"/>
      <c r="H22" s="16"/>
      <c r="I22" s="71"/>
    </row>
    <row r="23" spans="1:9" ht="14.25">
      <c r="A23" t="s">
        <v>69</v>
      </c>
      <c r="C23">
        <v>100</v>
      </c>
      <c r="G23" s="5"/>
      <c r="H23" s="1"/>
      <c r="I23" s="2"/>
    </row>
    <row r="24" spans="1:9" ht="14.25">
      <c r="A24" t="s">
        <v>125</v>
      </c>
      <c r="C24">
        <v>500</v>
      </c>
      <c r="G24" s="5"/>
      <c r="H24" s="1"/>
      <c r="I24" s="2"/>
    </row>
    <row r="25" spans="1:9" ht="14.25">
      <c r="A25" t="s">
        <v>86</v>
      </c>
      <c r="C25">
        <v>200</v>
      </c>
      <c r="G25" s="5"/>
      <c r="H25" s="1"/>
      <c r="I25" s="2"/>
    </row>
    <row r="26" spans="1:9" ht="14.25">
      <c r="A26" t="s">
        <v>142</v>
      </c>
      <c r="C26">
        <v>2228</v>
      </c>
      <c r="G26" s="5"/>
      <c r="H26" s="3"/>
      <c r="I26" s="70"/>
    </row>
    <row r="27" spans="1:3" ht="14.25">
      <c r="A27" t="s">
        <v>143</v>
      </c>
      <c r="C27">
        <v>500</v>
      </c>
    </row>
    <row r="28" ht="14.25">
      <c r="C28" s="25">
        <f>SUM(C21:C27)</f>
        <v>4628</v>
      </c>
    </row>
    <row r="31" ht="14.25">
      <c r="A31" s="24" t="s">
        <v>97</v>
      </c>
    </row>
    <row r="32" ht="14.25">
      <c r="A32" s="24" t="s">
        <v>87</v>
      </c>
    </row>
    <row r="33" spans="1:4" ht="14.25">
      <c r="A33" t="s">
        <v>126</v>
      </c>
      <c r="D33">
        <v>306</v>
      </c>
    </row>
    <row r="34" spans="1:4" ht="14.25">
      <c r="A34" t="s">
        <v>127</v>
      </c>
      <c r="D34">
        <v>204</v>
      </c>
    </row>
    <row r="35" ht="14.25">
      <c r="D35" s="25">
        <f>SUM(D33:D34)</f>
        <v>510</v>
      </c>
    </row>
    <row r="37" ht="14.25">
      <c r="A37" s="24" t="s">
        <v>110</v>
      </c>
    </row>
    <row r="38" spans="1:2" ht="14.25">
      <c r="A38" s="24" t="s">
        <v>103</v>
      </c>
      <c r="B38" s="24"/>
    </row>
    <row r="39" spans="1:5" ht="14.25">
      <c r="A39" t="s">
        <v>98</v>
      </c>
      <c r="D39">
        <v>1938</v>
      </c>
      <c r="E39" s="83">
        <v>0.02</v>
      </c>
    </row>
    <row r="40" spans="1:5" ht="14.25">
      <c r="A40" t="s">
        <v>53</v>
      </c>
      <c r="D40">
        <f>D35</f>
        <v>510</v>
      </c>
      <c r="E40" s="83">
        <v>0.02</v>
      </c>
    </row>
    <row r="41" spans="1:5" ht="14.25">
      <c r="A41" t="s">
        <v>99</v>
      </c>
      <c r="D41">
        <v>2754</v>
      </c>
      <c r="E41" s="83">
        <v>0.02</v>
      </c>
    </row>
    <row r="42" spans="1:5" ht="14.25">
      <c r="A42" t="s">
        <v>100</v>
      </c>
      <c r="D42">
        <v>765</v>
      </c>
      <c r="E42" s="83">
        <v>0.02</v>
      </c>
    </row>
    <row r="43" spans="1:5" ht="14.25">
      <c r="A43" t="s">
        <v>101</v>
      </c>
      <c r="D43">
        <v>1020</v>
      </c>
      <c r="E43" s="83">
        <v>0.02</v>
      </c>
    </row>
    <row r="44" spans="1:5" ht="14.25">
      <c r="A44" t="s">
        <v>102</v>
      </c>
      <c r="D44">
        <v>1071</v>
      </c>
      <c r="E44" s="83">
        <v>0.02</v>
      </c>
    </row>
    <row r="45" spans="1:4" ht="14.25">
      <c r="A45" t="s">
        <v>128</v>
      </c>
      <c r="D45">
        <v>500</v>
      </c>
    </row>
    <row r="46" spans="3:4" ht="14.25">
      <c r="C46" s="24" t="s">
        <v>34</v>
      </c>
      <c r="D46" s="25">
        <f>SUM(D39:D45)</f>
        <v>8558</v>
      </c>
    </row>
    <row r="49" ht="14.25">
      <c r="A49" s="24" t="s">
        <v>115</v>
      </c>
    </row>
    <row r="50" ht="14.25">
      <c r="A50" s="24" t="s">
        <v>114</v>
      </c>
    </row>
    <row r="51" spans="1:4" ht="14.25">
      <c r="A51" t="s">
        <v>136</v>
      </c>
      <c r="D51">
        <f>C62</f>
        <v>3832</v>
      </c>
    </row>
    <row r="52" spans="1:4" ht="14.25">
      <c r="A52" t="s">
        <v>129</v>
      </c>
      <c r="D52">
        <v>3000</v>
      </c>
    </row>
    <row r="53" spans="1:4" ht="14.25">
      <c r="A53" t="s">
        <v>134</v>
      </c>
      <c r="D53">
        <v>225</v>
      </c>
    </row>
    <row r="54" spans="1:4" ht="14.25">
      <c r="A54" t="s">
        <v>58</v>
      </c>
      <c r="D54">
        <v>110</v>
      </c>
    </row>
    <row r="55" spans="1:4" ht="14.25">
      <c r="A55" t="s">
        <v>135</v>
      </c>
      <c r="D55">
        <v>1071</v>
      </c>
    </row>
    <row r="56" ht="14.25">
      <c r="D56" s="25">
        <f>SUM(D51:D55)</f>
        <v>8238</v>
      </c>
    </row>
    <row r="58" spans="1:2" ht="14.25">
      <c r="A58" s="24" t="s">
        <v>130</v>
      </c>
      <c r="B58" s="24"/>
    </row>
    <row r="59" spans="1:3" ht="14.25">
      <c r="A59" t="s">
        <v>131</v>
      </c>
      <c r="C59">
        <v>400</v>
      </c>
    </row>
    <row r="60" spans="1:3" ht="14.25">
      <c r="A60" t="s">
        <v>132</v>
      </c>
      <c r="C60">
        <v>1872</v>
      </c>
    </row>
    <row r="61" spans="1:3" ht="14.25">
      <c r="A61" t="s">
        <v>133</v>
      </c>
      <c r="C61">
        <v>1560</v>
      </c>
    </row>
    <row r="62" ht="14.25">
      <c r="C62" s="24">
        <f>SUM(C59:C61)</f>
        <v>3832</v>
      </c>
    </row>
    <row r="65" ht="14.25">
      <c r="A65" s="24" t="s">
        <v>144</v>
      </c>
    </row>
    <row r="66" spans="1:4" ht="14.25">
      <c r="A66" s="84" t="s">
        <v>145</v>
      </c>
      <c r="D66" s="85">
        <v>220</v>
      </c>
    </row>
    <row r="67" spans="1:4" ht="14.25">
      <c r="A67" s="84" t="s">
        <v>146</v>
      </c>
      <c r="D67" s="85">
        <v>60</v>
      </c>
    </row>
    <row r="68" spans="1:4" ht="14.25">
      <c r="A68" s="84" t="s">
        <v>147</v>
      </c>
      <c r="D68" s="85">
        <v>180</v>
      </c>
    </row>
    <row r="69" spans="1:4" ht="14.25">
      <c r="A69" s="84" t="s">
        <v>148</v>
      </c>
      <c r="D69" s="85">
        <v>100</v>
      </c>
    </row>
    <row r="70" spans="1:4" ht="14.25">
      <c r="A70" s="84" t="s">
        <v>149</v>
      </c>
      <c r="D70" s="85">
        <v>40</v>
      </c>
    </row>
    <row r="71" spans="1:4" ht="14.25">
      <c r="A71" s="84" t="s">
        <v>150</v>
      </c>
      <c r="D71" s="85">
        <v>150</v>
      </c>
    </row>
    <row r="72" spans="1:4" ht="14.25">
      <c r="A72" s="84" t="s">
        <v>151</v>
      </c>
      <c r="D72" s="85">
        <v>150</v>
      </c>
    </row>
    <row r="73" spans="1:4" ht="14.25">
      <c r="A73" s="86" t="s">
        <v>34</v>
      </c>
      <c r="D73" s="24">
        <f>SUM(D66:D72)</f>
        <v>900</v>
      </c>
    </row>
  </sheetData>
  <sheetProtection/>
  <printOptions/>
  <pageMargins left="0.7" right="0.7" top="0.75" bottom="0.75" header="0.3" footer="0.3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F23" sqref="F23"/>
    </sheetView>
  </sheetViews>
  <sheetFormatPr defaultColWidth="9.140625" defaultRowHeight="15"/>
  <cols>
    <col min="3" max="3" width="26.57421875" style="0" customWidth="1"/>
    <col min="4" max="4" width="12.140625" style="0" customWidth="1"/>
  </cols>
  <sheetData>
    <row r="2" spans="2:4" ht="15" thickBot="1">
      <c r="B2" s="24" t="s">
        <v>155</v>
      </c>
      <c r="C2" s="24"/>
      <c r="D2" s="30">
        <v>95029</v>
      </c>
    </row>
    <row r="4" spans="2:3" ht="14.25">
      <c r="B4" s="24" t="s">
        <v>77</v>
      </c>
      <c r="C4" s="24"/>
    </row>
    <row r="6" spans="2:4" ht="14.25">
      <c r="B6" t="s">
        <v>78</v>
      </c>
      <c r="D6">
        <v>5000</v>
      </c>
    </row>
    <row r="7" spans="2:4" ht="14.25">
      <c r="B7" t="s">
        <v>79</v>
      </c>
      <c r="D7">
        <v>600</v>
      </c>
    </row>
    <row r="8" spans="2:4" ht="14.25">
      <c r="B8" t="s">
        <v>158</v>
      </c>
      <c r="D8">
        <v>50</v>
      </c>
    </row>
    <row r="9" spans="2:4" ht="14.25">
      <c r="B9" t="s">
        <v>80</v>
      </c>
      <c r="D9">
        <v>500</v>
      </c>
    </row>
    <row r="10" spans="2:4" ht="14.25">
      <c r="B10" t="s">
        <v>139</v>
      </c>
      <c r="D10">
        <v>740</v>
      </c>
    </row>
    <row r="11" spans="2:4" ht="14.25">
      <c r="B11" t="s">
        <v>91</v>
      </c>
      <c r="D11">
        <v>1070</v>
      </c>
    </row>
    <row r="12" spans="2:4" ht="14.25">
      <c r="B12" s="54" t="s">
        <v>156</v>
      </c>
      <c r="C12" s="54"/>
      <c r="D12" s="54">
        <v>180</v>
      </c>
    </row>
    <row r="13" spans="2:4" ht="14.25">
      <c r="B13" s="54" t="s">
        <v>157</v>
      </c>
      <c r="C13" s="54"/>
      <c r="D13" s="54">
        <v>3776</v>
      </c>
    </row>
    <row r="14" spans="2:4" ht="14.25">
      <c r="B14" s="54"/>
      <c r="C14" s="54"/>
      <c r="D14" s="54"/>
    </row>
    <row r="15" spans="2:4" ht="14.25">
      <c r="B15" s="54"/>
      <c r="C15" s="54"/>
      <c r="D15" s="54"/>
    </row>
    <row r="16" spans="2:4" ht="14.25">
      <c r="B16" s="54"/>
      <c r="C16" s="54"/>
      <c r="D16" s="54"/>
    </row>
    <row r="17" spans="2:4" ht="15" thickBot="1">
      <c r="B17" s="54" t="s">
        <v>81</v>
      </c>
      <c r="C17" s="54"/>
      <c r="D17" s="55">
        <f>SUM(D6:D15)</f>
        <v>11916</v>
      </c>
    </row>
    <row r="18" spans="2:4" ht="14.25">
      <c r="B18" s="54"/>
      <c r="C18" s="54"/>
      <c r="D18" s="54"/>
    </row>
    <row r="19" spans="2:4" ht="14.25">
      <c r="B19" s="54"/>
      <c r="C19" s="54"/>
      <c r="D19" s="54"/>
    </row>
    <row r="20" spans="2:4" ht="15" thickBot="1">
      <c r="B20" s="54" t="s">
        <v>82</v>
      </c>
      <c r="C20" s="54"/>
      <c r="D20" s="56">
        <f>SUM(D2-D17)</f>
        <v>83113</v>
      </c>
    </row>
    <row r="24" ht="14.25">
      <c r="B24" t="s">
        <v>160</v>
      </c>
    </row>
    <row r="25" ht="14.25">
      <c r="C25" s="89">
        <v>44470</v>
      </c>
    </row>
    <row r="26" spans="2:4" ht="14.25">
      <c r="B26" t="s">
        <v>159</v>
      </c>
      <c r="D26" s="90">
        <v>25728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</dc:creator>
  <cp:keywords/>
  <dc:description/>
  <cp:lastModifiedBy>User</cp:lastModifiedBy>
  <cp:lastPrinted>2021-10-14T13:05:12Z</cp:lastPrinted>
  <dcterms:created xsi:type="dcterms:W3CDTF">2010-07-06T14:05:58Z</dcterms:created>
  <dcterms:modified xsi:type="dcterms:W3CDTF">2021-12-29T14:18:31Z</dcterms:modified>
  <cp:category/>
  <cp:version/>
  <cp:contentType/>
  <cp:contentStatus/>
</cp:coreProperties>
</file>